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3200" windowHeight="7815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<sst xmlns="http://schemas.openxmlformats.org/spreadsheetml/2006/main" count="139" uniqueCount="134">
  <si>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</si>
  <si>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</si>
  <si>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</si>
  <si>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</si>
  <si>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</si>
  <si>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</si>
  <si>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</si>
  <si>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</si>
  <si>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</si>
  <si>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</si>
  <si>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</si>
  <si>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</si>
  <si>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</si>
  <si>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</si>
  <si>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</si>
  <si>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</si>
  <si>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</si>
  <si>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</si>
  <si>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</si>
  <si>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</si>
  <si>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</si>
  <si>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</si>
  <si>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</si>
  <si>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</si>
  <si>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</si>
  <si>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</si>
  <si>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</si>
  <si>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</si>
  <si>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</si>
  <si>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</si>
  <si>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</si>
  <si>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</si>
  <si>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</si>
  <si>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</si>
  <si>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</si>
  <si>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</si>
  <si>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</si>
  <si>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 xml:space="preserve"> 2 02 02000 </t>
  </si>
  <si>
    <t xml:space="preserve">2 02 03000 </t>
  </si>
  <si>
    <t xml:space="preserve"> 2 02 04000 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</si>
  <si>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</si>
  <si>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</si>
  <si>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</si>
  <si>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</si>
  <si>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Приложение № 2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</si>
  <si>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</si>
  <si>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</si>
  <si>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</si>
  <si>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</si>
  <si>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</si>
  <si>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</si>
  <si>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</si>
  <si>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</si>
  <si>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</si>
  <si>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</si>
  <si>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</si>
  <si>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</si>
  <si>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</si>
  <si>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</si>
  <si>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</si>
  <si>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</si>
  <si>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</si>
  <si>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</si>
  <si>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</si>
  <si>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</si>
  <si>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</si>
  <si>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</si>
  <si>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</si>
  <si>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</si>
  <si>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</si>
  <si>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</si>
  <si>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</si>
  <si>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</si>
  <si>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</si>
  <si>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</si>
  <si>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</si>
  <si>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</si>
  <si>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</si>
  <si>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</si>
  <si>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</si>
  <si>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</si>
  <si>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</si>
  <si>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</si>
  <si>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</si>
  <si>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</si>
  <si>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</si>
  <si>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</si>
  <si>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</si>
  <si>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</si>
  <si>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</si>
  <si>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</si>
  <si>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 xml:space="preserve"> 2 02 02009 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</si>
  <si>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</si>
  <si>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</si>
  <si>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</si>
  <si>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</si>
  <si>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</si>
  <si>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</si>
  <si>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</si>
  <si>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</si>
  <si>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</si>
  <si>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</si>
  <si>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</si>
  <si>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</si>
  <si>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</si>
  <si>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</si>
  <si>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</si>
  <si>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исполнитель Полковенкова С. В. ,тел 8-34345-2-55-43</t>
  </si>
  <si>
    <t>Приложение № 3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</si>
  <si>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</si>
  <si>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</si>
  <si>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</si>
  <si>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</si>
  <si>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2 18 04000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</si>
  <si>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</si>
  <si>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Н.Н. Богданова</t>
  </si>
  <si>
    <t>Иные межбюджетные трансферты</t>
  </si>
  <si>
    <t>Т. Л. Калентьева, тел. 8-34345-2-19-37</t>
  </si>
  <si>
    <t>Назначения текущего периода</t>
  </si>
  <si>
    <t>% исполнения  к текущим назначениям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</si>
  <si>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</si>
  <si>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</si>
  <si>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</si>
  <si>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</si>
  <si>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</si>
  <si>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 xml:space="preserve"> 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</si>
  <si>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</si>
  <si>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</si>
  <si>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</si>
  <si>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Субсидии бюджетам городских округов на государственную поддержку  малого и среднего предпринимательства, включая крестьянские (фермерские хозяйства)</t>
  </si>
  <si>
    <t>Зам. главы администрации -</t>
  </si>
  <si>
    <t>начальник финансового управления администрации</t>
  </si>
  <si>
    <t>по расходам  по состоянию на 01 августа 2016 года.</t>
  </si>
  <si>
    <t>по доходам по состоянию на  01 августа 2016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</si>
</sst>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1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85" fontId="4" fillId="0" borderId="10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185" fontId="1" fillId="0" borderId="14" xfId="0" applyNumberFormat="1" applyFont="1" applyBorder="1" applyAlignment="1">
      <alignment horizontal="center" wrapText="1"/>
    </xf>
    <xf numFmtId="185" fontId="1" fillId="0" borderId="15" xfId="0" applyNumberFormat="1" applyFont="1" applyBorder="1" applyAlignment="1">
      <alignment horizontal="center" wrapText="1"/>
    </xf>
    <xf numFmtId="185" fontId="1" fillId="0" borderId="16" xfId="0" applyNumberFormat="1" applyFont="1" applyBorder="1" applyAlignment="1">
      <alignment horizontal="center"/>
    </xf>
    <xf numFmtId="180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180" fontId="1" fillId="0" borderId="19" xfId="0" applyNumberFormat="1" applyFont="1" applyBorder="1" applyAlignment="1">
      <alignment horizontal="center"/>
    </xf>
    <xf numFmtId="0" fontId="1" fillId="0" borderId="19" xfId="0" applyFont="1" applyFill="1" applyBorder="1" applyAlignment="1">
      <alignment vertical="center" wrapText="1"/>
    </xf>
    <xf numFmtId="180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180" fontId="4" fillId="0" borderId="1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vertical="center" wrapText="1"/>
    </xf>
    <xf numFmtId="180" fontId="1" fillId="0" borderId="14" xfId="0" applyNumberFormat="1" applyFont="1" applyBorder="1" applyAlignment="1">
      <alignment horizontal="center"/>
    </xf>
    <xf numFmtId="180" fontId="1" fillId="0" borderId="22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180" fontId="1" fillId="0" borderId="16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180" fontId="4" fillId="0" borderId="10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4" fillId="0" borderId="21" xfId="0" applyFont="1" applyBorder="1" applyAlignment="1">
      <alignment vertical="center"/>
    </xf>
    <xf numFmtId="180" fontId="1" fillId="0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  <xf numFmtId="180" fontId="1" fillId="0" borderId="17" xfId="0" applyNumberFormat="1" applyFont="1" applyFill="1" applyBorder="1" applyAlignment="1">
      <alignment horizontal="center"/>
    </xf>
    <xf numFmtId="0" fontId="1" fillId="0" borderId="28" xfId="0" applyFont="1" applyBorder="1" applyAlignment="1">
      <alignment/>
    </xf>
    <xf numFmtId="180" fontId="1" fillId="0" borderId="19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4" fillId="0" borderId="25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185" fontId="4" fillId="0" borderId="10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85" fontId="4" fillId="0" borderId="10" xfId="0" applyNumberFormat="1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0" xfId="0" applyFont="1" applyBorder="1" applyAlignment="1">
      <alignment horizontal="justify" vertical="top"/>
    </xf>
    <xf numFmtId="185" fontId="1" fillId="0" borderId="17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/>
    </xf>
    <xf numFmtId="0" fontId="1" fillId="0" borderId="37" xfId="0" applyFont="1" applyBorder="1" applyAlignment="1">
      <alignment horizontal="justify" vertical="top"/>
    </xf>
    <xf numFmtId="0" fontId="1" fillId="0" borderId="28" xfId="0" applyFont="1" applyBorder="1" applyAlignment="1">
      <alignment horizontal="justify" vertical="top" wrapText="1"/>
    </xf>
    <xf numFmtId="0" fontId="1" fillId="0" borderId="36" xfId="0" applyFont="1" applyBorder="1" applyAlignment="1">
      <alignment horizontal="justify" vertical="top" wrapText="1"/>
    </xf>
    <xf numFmtId="0" fontId="1" fillId="0" borderId="38" xfId="0" applyFont="1" applyBorder="1" applyAlignment="1">
      <alignment horizontal="justify" vertical="top" wrapText="1"/>
    </xf>
    <xf numFmtId="0" fontId="1" fillId="0" borderId="28" xfId="0" applyFont="1" applyBorder="1" applyAlignment="1">
      <alignment horizontal="justify" vertical="top"/>
    </xf>
    <xf numFmtId="0" fontId="1" fillId="0" borderId="28" xfId="0" applyFont="1" applyFill="1" applyBorder="1" applyAlignment="1">
      <alignment horizontal="justify" vertical="top" wrapText="1"/>
    </xf>
    <xf numFmtId="0" fontId="1" fillId="0" borderId="27" xfId="0" applyFont="1" applyBorder="1" applyAlignment="1">
      <alignment horizontal="justify" vertical="top"/>
    </xf>
    <xf numFmtId="0" fontId="4" fillId="0" borderId="21" xfId="0" applyNumberFormat="1" applyFont="1" applyBorder="1" applyAlignment="1">
      <alignment horizontal="justify" vertical="top" wrapText="1"/>
    </xf>
    <xf numFmtId="0" fontId="3" fillId="0" borderId="21" xfId="0" applyNumberFormat="1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36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1" fillId="0" borderId="14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185" fontId="1" fillId="0" borderId="16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/>
    </xf>
    <xf numFmtId="2" fontId="1" fillId="0" borderId="22" xfId="0" applyNumberFormat="1" applyFont="1" applyBorder="1" applyAlignment="1">
      <alignment horizontal="center" vertical="top"/>
    </xf>
    <xf numFmtId="185" fontId="1" fillId="0" borderId="22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/>
    </xf>
    <xf numFmtId="185" fontId="1" fillId="0" borderId="19" xfId="0" applyNumberFormat="1" applyFon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/>
    </xf>
    <xf numFmtId="185" fontId="4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/>
    </xf>
    <xf numFmtId="185" fontId="3" fillId="0" borderId="12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/>
    </xf>
    <xf numFmtId="185" fontId="3" fillId="0" borderId="17" xfId="0" applyNumberFormat="1" applyFont="1" applyBorder="1" applyAlignment="1">
      <alignment horizontal="center" vertical="top" wrapText="1"/>
    </xf>
    <xf numFmtId="185" fontId="1" fillId="0" borderId="14" xfId="0" applyNumberFormat="1" applyFont="1" applyBorder="1" applyAlignment="1">
      <alignment horizontal="center" vertical="top" wrapText="1"/>
    </xf>
    <xf numFmtId="185" fontId="4" fillId="0" borderId="0" xfId="0" applyNumberFormat="1" applyFont="1" applyBorder="1" applyAlignment="1">
      <alignment horizontal="center" vertical="top"/>
    </xf>
    <xf numFmtId="0" fontId="1" fillId="0" borderId="39" xfId="0" applyFont="1" applyBorder="1" applyAlignment="1">
      <alignment vertical="top" wrapText="1"/>
    </xf>
    <xf numFmtId="180" fontId="1" fillId="0" borderId="19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80" fontId="1" fillId="0" borderId="14" xfId="0" applyNumberFormat="1" applyFont="1" applyBorder="1" applyAlignment="1">
      <alignment horizontal="center" vertical="top"/>
    </xf>
    <xf numFmtId="180" fontId="1" fillId="0" borderId="17" xfId="0" applyNumberFormat="1" applyFont="1" applyBorder="1" applyAlignment="1">
      <alignment horizontal="center" vertical="top"/>
    </xf>
    <xf numFmtId="180" fontId="1" fillId="0" borderId="22" xfId="0" applyNumberFormat="1" applyFont="1" applyBorder="1" applyAlignment="1">
      <alignment horizontal="center" vertical="top"/>
    </xf>
    <xf numFmtId="0" fontId="1" fillId="0" borderId="41" xfId="0" applyFont="1" applyBorder="1" applyAlignment="1">
      <alignment wrapText="1"/>
    </xf>
    <xf numFmtId="0" fontId="1" fillId="0" borderId="26" xfId="0" applyFont="1" applyFill="1" applyBorder="1" applyAlignment="1">
      <alignment wrapText="1"/>
    </xf>
    <xf numFmtId="180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justify" vertical="top"/>
    </xf>
    <xf numFmtId="185" fontId="4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180" fontId="1" fillId="0" borderId="16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1" fillId="0" borderId="39" xfId="0" applyFont="1" applyBorder="1" applyAlignment="1">
      <alignment wrapText="1"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18" xfId="0" applyBorder="1" applyAlignment="1">
      <alignment/>
    </xf>
    <xf numFmtId="0" fontId="1" fillId="0" borderId="12" xfId="0" applyFont="1" applyFill="1" applyBorder="1" applyAlignment="1">
      <alignment horizontal="center" vertical="top"/>
    </xf>
    <xf numFmtId="0" fontId="1" fillId="0" borderId="43" xfId="0" applyFont="1" applyBorder="1" applyAlignment="1">
      <alignment horizontal="justify" vertical="top" wrapText="1"/>
    </xf>
    <xf numFmtId="2" fontId="3" fillId="0" borderId="43" xfId="0" applyNumberFormat="1" applyFont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justify" vertical="top" wrapText="1"/>
    </xf>
    <xf numFmtId="185" fontId="1" fillId="0" borderId="18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/>
    </xf>
    <xf numFmtId="185" fontId="3" fillId="0" borderId="18" xfId="0" applyNumberFormat="1" applyFont="1" applyBorder="1" applyAlignment="1">
      <alignment horizontal="center" vertical="top" wrapText="1"/>
    </xf>
    <xf numFmtId="2" fontId="3" fillId="0" borderId="18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4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justify" vertical="top"/>
    </xf>
    <xf numFmtId="0" fontId="2" fillId="0" borderId="25" xfId="0" applyFont="1" applyBorder="1" applyAlignment="1">
      <alignment horizontal="justify" vertical="top"/>
    </xf>
    <xf numFmtId="0" fontId="1" fillId="0" borderId="0" xfId="0" applyFont="1" applyFill="1" applyAlignment="1">
      <alignment horizontal="right"/>
    </xf>
    <xf numFmtId="0" fontId="3" fillId="0" borderId="13" xfId="0" applyFont="1" applyBorder="1" applyAlignment="1">
      <alignment horizontal="center"/>
    </xf>
    <xf numFmtId="185" fontId="1" fillId="0" borderId="17" xfId="0" applyNumberFormat="1" applyFont="1" applyFill="1" applyBorder="1" applyAlignment="1">
      <alignment horizontal="center"/>
    </xf>
    <xf numFmtId="185" fontId="1" fillId="0" borderId="28" xfId="0" applyNumberFormat="1" applyFont="1" applyFill="1" applyBorder="1" applyAlignment="1">
      <alignment horizontal="center"/>
    </xf>
    <xf numFmtId="185" fontId="1" fillId="0" borderId="22" xfId="0" applyNumberFormat="1" applyFont="1" applyFill="1" applyBorder="1" applyAlignment="1">
      <alignment horizontal="center"/>
    </xf>
    <xf numFmtId="185" fontId="1" fillId="0" borderId="19" xfId="0" applyNumberFormat="1" applyFont="1" applyFill="1" applyBorder="1" applyAlignment="1">
      <alignment horizontal="center"/>
    </xf>
    <xf numFmtId="185" fontId="1" fillId="0" borderId="27" xfId="0" applyNumberFormat="1" applyFont="1" applyFill="1" applyBorder="1" applyAlignment="1">
      <alignment horizontal="center"/>
    </xf>
    <xf numFmtId="185" fontId="1" fillId="0" borderId="19" xfId="0" applyNumberFormat="1" applyFont="1" applyFill="1" applyBorder="1" applyAlignment="1">
      <alignment horizontal="center" vertical="center"/>
    </xf>
    <xf numFmtId="185" fontId="1" fillId="0" borderId="27" xfId="0" applyNumberFormat="1" applyFont="1" applyFill="1" applyBorder="1" applyAlignment="1">
      <alignment horizontal="center" vertical="center"/>
    </xf>
    <xf numFmtId="185" fontId="1" fillId="0" borderId="17" xfId="0" applyNumberFormat="1" applyFont="1" applyFill="1" applyBorder="1" applyAlignment="1">
      <alignment horizontal="center" vertical="center"/>
    </xf>
    <xf numFmtId="185" fontId="1" fillId="0" borderId="20" xfId="0" applyNumberFormat="1" applyFont="1" applyFill="1" applyBorder="1" applyAlignment="1">
      <alignment horizontal="center"/>
    </xf>
    <xf numFmtId="185" fontId="1" fillId="0" borderId="29" xfId="0" applyNumberFormat="1" applyFont="1" applyFill="1" applyBorder="1" applyAlignment="1">
      <alignment horizontal="center"/>
    </xf>
    <xf numFmtId="185" fontId="4" fillId="0" borderId="10" xfId="0" applyNumberFormat="1" applyFont="1" applyFill="1" applyBorder="1" applyAlignment="1">
      <alignment horizontal="center" vertical="top"/>
    </xf>
    <xf numFmtId="185" fontId="4" fillId="0" borderId="21" xfId="0" applyNumberFormat="1" applyFont="1" applyFill="1" applyBorder="1" applyAlignment="1">
      <alignment horizontal="center" vertical="top"/>
    </xf>
    <xf numFmtId="185" fontId="1" fillId="0" borderId="14" xfId="0" applyNumberFormat="1" applyFont="1" applyFill="1" applyBorder="1" applyAlignment="1">
      <alignment horizontal="center" vertical="top"/>
    </xf>
    <xf numFmtId="185" fontId="1" fillId="0" borderId="15" xfId="0" applyNumberFormat="1" applyFont="1" applyFill="1" applyBorder="1" applyAlignment="1">
      <alignment horizontal="center" vertical="top"/>
    </xf>
    <xf numFmtId="185" fontId="1" fillId="0" borderId="17" xfId="0" applyNumberFormat="1" applyFont="1" applyFill="1" applyBorder="1" applyAlignment="1">
      <alignment horizontal="center" vertical="top"/>
    </xf>
    <xf numFmtId="185" fontId="1" fillId="0" borderId="28" xfId="0" applyNumberFormat="1" applyFont="1" applyFill="1" applyBorder="1" applyAlignment="1">
      <alignment horizontal="center" vertical="top"/>
    </xf>
    <xf numFmtId="185" fontId="1" fillId="0" borderId="22" xfId="0" applyNumberFormat="1" applyFont="1" applyFill="1" applyBorder="1" applyAlignment="1">
      <alignment horizontal="center" vertical="top"/>
    </xf>
    <xf numFmtId="185" fontId="1" fillId="0" borderId="0" xfId="0" applyNumberFormat="1" applyFont="1" applyFill="1" applyBorder="1" applyAlignment="1">
      <alignment horizontal="center" vertical="top"/>
    </xf>
    <xf numFmtId="185" fontId="4" fillId="0" borderId="21" xfId="0" applyNumberFormat="1" applyFont="1" applyFill="1" applyBorder="1" applyAlignment="1">
      <alignment horizontal="center"/>
    </xf>
    <xf numFmtId="185" fontId="1" fillId="0" borderId="16" xfId="0" applyNumberFormat="1" applyFont="1" applyFill="1" applyBorder="1" applyAlignment="1">
      <alignment horizontal="center"/>
    </xf>
    <xf numFmtId="185" fontId="1" fillId="0" borderId="37" xfId="0" applyNumberFormat="1" applyFont="1" applyFill="1" applyBorder="1" applyAlignment="1">
      <alignment horizontal="center"/>
    </xf>
    <xf numFmtId="185" fontId="1" fillId="0" borderId="14" xfId="0" applyNumberFormat="1" applyFont="1" applyFill="1" applyBorder="1" applyAlignment="1">
      <alignment horizontal="center"/>
    </xf>
    <xf numFmtId="185" fontId="1" fillId="0" borderId="15" xfId="0" applyNumberFormat="1" applyFont="1" applyFill="1" applyBorder="1" applyAlignment="1">
      <alignment horizontal="center"/>
    </xf>
    <xf numFmtId="185" fontId="1" fillId="0" borderId="24" xfId="0" applyNumberFormat="1" applyFont="1" applyFill="1" applyBorder="1" applyAlignment="1">
      <alignment horizontal="center"/>
    </xf>
    <xf numFmtId="185" fontId="1" fillId="0" borderId="0" xfId="0" applyNumberFormat="1" applyFont="1" applyFill="1" applyBorder="1" applyAlignment="1">
      <alignment horizontal="center"/>
    </xf>
    <xf numFmtId="185" fontId="1" fillId="0" borderId="26" xfId="0" applyNumberFormat="1" applyFont="1" applyFill="1" applyBorder="1" applyAlignment="1">
      <alignment horizontal="center"/>
    </xf>
    <xf numFmtId="185" fontId="1" fillId="0" borderId="36" xfId="0" applyNumberFormat="1" applyFont="1" applyFill="1" applyBorder="1" applyAlignment="1">
      <alignment horizontal="center"/>
    </xf>
    <xf numFmtId="185" fontId="1" fillId="0" borderId="18" xfId="0" applyNumberFormat="1" applyFont="1" applyFill="1" applyBorder="1" applyAlignment="1">
      <alignment horizontal="center"/>
    </xf>
    <xf numFmtId="185" fontId="1" fillId="0" borderId="45" xfId="0" applyNumberFormat="1" applyFont="1" applyFill="1" applyBorder="1" applyAlignment="1">
      <alignment horizontal="center"/>
    </xf>
    <xf numFmtId="185" fontId="4" fillId="0" borderId="25" xfId="0" applyNumberFormat="1" applyFont="1" applyFill="1" applyBorder="1" applyAlignment="1">
      <alignment horizontal="center"/>
    </xf>
    <xf numFmtId="185" fontId="1" fillId="0" borderId="12" xfId="0" applyNumberFormat="1" applyFont="1" applyFill="1" applyBorder="1" applyAlignment="1">
      <alignment horizontal="center"/>
    </xf>
    <xf numFmtId="185" fontId="4" fillId="0" borderId="12" xfId="0" applyNumberFormat="1" applyFont="1" applyFill="1" applyBorder="1" applyAlignment="1">
      <alignment horizontal="center"/>
    </xf>
    <xf numFmtId="185" fontId="4" fillId="0" borderId="13" xfId="0" applyNumberFormat="1" applyFont="1" applyFill="1" applyBorder="1" applyAlignment="1">
      <alignment horizontal="center"/>
    </xf>
    <xf numFmtId="185" fontId="1" fillId="0" borderId="11" xfId="0" applyNumberFormat="1" applyFont="1" applyFill="1" applyBorder="1" applyAlignment="1">
      <alignment horizontal="center"/>
    </xf>
    <xf numFmtId="185" fontId="1" fillId="0" borderId="38" xfId="0" applyNumberFormat="1" applyFont="1" applyFill="1" applyBorder="1" applyAlignment="1">
      <alignment horizontal="center"/>
    </xf>
    <xf numFmtId="185" fontId="1" fillId="0" borderId="46" xfId="0" applyNumberFormat="1" applyFont="1" applyFill="1" applyBorder="1" applyAlignment="1">
      <alignment horizontal="center"/>
    </xf>
    <xf numFmtId="185" fontId="1" fillId="0" borderId="47" xfId="0" applyNumberFormat="1" applyFont="1" applyFill="1" applyBorder="1" applyAlignment="1">
      <alignment horizontal="center"/>
    </xf>
    <xf numFmtId="185" fontId="1" fillId="0" borderId="39" xfId="0" applyNumberFormat="1" applyFont="1" applyFill="1" applyBorder="1" applyAlignment="1">
      <alignment horizontal="center"/>
    </xf>
    <xf numFmtId="185" fontId="4" fillId="0" borderId="48" xfId="0" applyNumberFormat="1" applyFont="1" applyFill="1" applyBorder="1" applyAlignment="1">
      <alignment horizontal="center"/>
    </xf>
    <xf numFmtId="185" fontId="4" fillId="0" borderId="35" xfId="0" applyNumberFormat="1" applyFont="1" applyFill="1" applyBorder="1" applyAlignment="1">
      <alignment horizontal="center"/>
    </xf>
    <xf numFmtId="185" fontId="1" fillId="0" borderId="49" xfId="0" applyNumberFormat="1" applyFont="1" applyFill="1" applyBorder="1" applyAlignment="1">
      <alignment horizontal="center"/>
    </xf>
    <xf numFmtId="185" fontId="1" fillId="0" borderId="50" xfId="0" applyNumberFormat="1" applyFont="1" applyFill="1" applyBorder="1" applyAlignment="1">
      <alignment horizontal="center"/>
    </xf>
    <xf numFmtId="188" fontId="1" fillId="0" borderId="16" xfId="0" applyNumberFormat="1" applyFont="1" applyFill="1" applyBorder="1" applyAlignment="1">
      <alignment horizontal="center" vertical="top"/>
    </xf>
    <xf numFmtId="185" fontId="1" fillId="0" borderId="16" xfId="0" applyNumberFormat="1" applyFont="1" applyFill="1" applyBorder="1" applyAlignment="1">
      <alignment horizontal="center" vertical="top"/>
    </xf>
    <xf numFmtId="185" fontId="1" fillId="0" borderId="37" xfId="0" applyNumberFormat="1" applyFont="1" applyFill="1" applyBorder="1" applyAlignment="1">
      <alignment horizontal="center" vertical="top"/>
    </xf>
    <xf numFmtId="188" fontId="1" fillId="0" borderId="22" xfId="0" applyNumberFormat="1" applyFont="1" applyFill="1" applyBorder="1" applyAlignment="1">
      <alignment horizontal="center" vertical="top"/>
    </xf>
    <xf numFmtId="188" fontId="1" fillId="0" borderId="17" xfId="0" applyNumberFormat="1" applyFont="1" applyFill="1" applyBorder="1" applyAlignment="1">
      <alignment horizontal="center" vertical="top"/>
    </xf>
    <xf numFmtId="188" fontId="1" fillId="0" borderId="19" xfId="0" applyNumberFormat="1" applyFont="1" applyFill="1" applyBorder="1" applyAlignment="1">
      <alignment horizontal="center" vertical="top"/>
    </xf>
    <xf numFmtId="185" fontId="1" fillId="0" borderId="19" xfId="0" applyNumberFormat="1" applyFont="1" applyFill="1" applyBorder="1" applyAlignment="1">
      <alignment horizontal="center" vertical="top"/>
    </xf>
    <xf numFmtId="185" fontId="1" fillId="0" borderId="27" xfId="0" applyNumberFormat="1" applyFont="1" applyFill="1" applyBorder="1" applyAlignment="1">
      <alignment horizontal="center" vertical="top"/>
    </xf>
    <xf numFmtId="185" fontId="3" fillId="0" borderId="10" xfId="0" applyNumberFormat="1" applyFont="1" applyFill="1" applyBorder="1" applyAlignment="1">
      <alignment horizontal="center" vertical="top"/>
    </xf>
    <xf numFmtId="185" fontId="3" fillId="0" borderId="14" xfId="0" applyNumberFormat="1" applyFont="1" applyFill="1" applyBorder="1" applyAlignment="1">
      <alignment horizontal="center" vertical="top"/>
    </xf>
    <xf numFmtId="185" fontId="3" fillId="0" borderId="15" xfId="0" applyNumberFormat="1" applyFont="1" applyFill="1" applyBorder="1" applyAlignment="1">
      <alignment horizontal="center" vertical="top"/>
    </xf>
    <xf numFmtId="185" fontId="3" fillId="0" borderId="17" xfId="0" applyNumberFormat="1" applyFont="1" applyFill="1" applyBorder="1" applyAlignment="1">
      <alignment horizontal="center" vertical="top"/>
    </xf>
    <xf numFmtId="185" fontId="3" fillId="0" borderId="28" xfId="0" applyNumberFormat="1" applyFont="1" applyFill="1" applyBorder="1" applyAlignment="1">
      <alignment horizontal="center" vertical="top"/>
    </xf>
    <xf numFmtId="185" fontId="1" fillId="0" borderId="51" xfId="0" applyNumberFormat="1" applyFont="1" applyFill="1" applyBorder="1" applyAlignment="1">
      <alignment horizontal="center" vertical="top"/>
    </xf>
    <xf numFmtId="185" fontId="1" fillId="0" borderId="18" xfId="0" applyNumberFormat="1" applyFont="1" applyFill="1" applyBorder="1" applyAlignment="1">
      <alignment horizontal="center" vertical="top"/>
    </xf>
    <xf numFmtId="185" fontId="3" fillId="0" borderId="18" xfId="0" applyNumberFormat="1" applyFont="1" applyFill="1" applyBorder="1" applyAlignment="1">
      <alignment horizontal="center" vertical="top"/>
    </xf>
    <xf numFmtId="185" fontId="3" fillId="0" borderId="12" xfId="0" applyNumberFormat="1" applyFont="1" applyFill="1" applyBorder="1" applyAlignment="1">
      <alignment horizontal="center" vertical="top"/>
    </xf>
    <xf numFmtId="185" fontId="4" fillId="0" borderId="22" xfId="0" applyNumberFormat="1" applyFont="1" applyFill="1" applyBorder="1" applyAlignment="1">
      <alignment horizontal="center" vertical="top"/>
    </xf>
    <xf numFmtId="185" fontId="4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75" zoomScalePageLayoutView="0" workbookViewId="0" topLeftCell="A38">
      <selection activeCell="E43" sqref="E43:E44"/>
    </sheetView>
  </sheetViews>
  <sheetFormatPr defaultColWidth="9.140625" defaultRowHeight="12.75"/>
  <cols>
    <col min="1" max="1" width="13.28125" style="0" customWidth="1"/>
    <col min="2" max="2" width="43.8515625" style="0" customWidth="1"/>
    <col min="3" max="3" width="11.421875" style="0" customWidth="1"/>
    <col min="4" max="4" width="7.7109375" style="0" customWidth="1"/>
    <col min="5" max="5" width="10.7109375" style="0" customWidth="1"/>
    <col min="6" max="6" width="7.57421875" style="0" customWidth="1"/>
    <col min="7" max="7" width="6.7109375" style="0" customWidth="1"/>
  </cols>
  <sheetData>
    <row r="1" spans="1:7" ht="15">
      <c r="A1" s="1"/>
      <c r="B1" s="1"/>
      <c r="C1" s="53"/>
      <c r="D1" s="53"/>
      <c r="E1" s="1" t="s">
        <v>108</v>
      </c>
      <c r="F1" s="1"/>
      <c r="G1" s="1"/>
    </row>
    <row r="2" spans="1:7" ht="15">
      <c r="A2" s="1"/>
      <c r="B2" s="130"/>
      <c r="C2" s="130"/>
      <c r="D2" s="130"/>
      <c r="E2" s="130"/>
      <c r="F2" s="130"/>
      <c r="G2" s="130"/>
    </row>
    <row r="3" spans="1:7" ht="15">
      <c r="A3" s="131" t="s">
        <v>102</v>
      </c>
      <c r="B3" s="131"/>
      <c r="C3" s="131"/>
      <c r="D3" s="131"/>
      <c r="E3" s="131"/>
      <c r="F3" s="131"/>
      <c r="G3" s="131"/>
    </row>
    <row r="4" spans="1:7" ht="12.75" customHeight="1">
      <c r="A4" s="131" t="s">
        <v>133</v>
      </c>
      <c r="B4" s="131"/>
      <c r="C4" s="131"/>
      <c r="D4" s="131"/>
      <c r="E4" s="131"/>
      <c r="F4" s="131"/>
      <c r="G4" s="131"/>
    </row>
    <row r="5" spans="1:7" ht="15.75" customHeight="1" thickBot="1">
      <c r="A5" s="1"/>
      <c r="B5" s="1"/>
      <c r="C5" s="1"/>
      <c r="D5" s="1"/>
      <c r="E5" s="132" t="s">
        <v>0</v>
      </c>
      <c r="F5" s="132"/>
      <c r="G5" s="132"/>
    </row>
    <row r="6" spans="1:7" ht="12.75" customHeight="1">
      <c r="A6" s="124" t="s">
        <v>1</v>
      </c>
      <c r="B6" s="124" t="s">
        <v>2</v>
      </c>
      <c r="C6" s="127" t="s">
        <v>84</v>
      </c>
      <c r="D6" s="127" t="s">
        <v>118</v>
      </c>
      <c r="E6" s="134" t="s">
        <v>3</v>
      </c>
      <c r="F6" s="127" t="s">
        <v>85</v>
      </c>
      <c r="G6" s="127" t="s">
        <v>119</v>
      </c>
    </row>
    <row r="7" spans="1:7" ht="12.75">
      <c r="A7" s="125"/>
      <c r="B7" s="125"/>
      <c r="C7" s="128"/>
      <c r="D7" s="128"/>
      <c r="E7" s="135"/>
      <c r="F7" s="128"/>
      <c r="G7" s="128"/>
    </row>
    <row r="8" spans="1:7" ht="65.25" customHeight="1" thickBot="1">
      <c r="A8" s="126"/>
      <c r="B8" s="126"/>
      <c r="C8" s="129"/>
      <c r="D8" s="129"/>
      <c r="E8" s="136"/>
      <c r="F8" s="129"/>
      <c r="G8" s="129"/>
    </row>
    <row r="9" spans="1:7" ht="26.25" customHeight="1" thickBot="1">
      <c r="A9" s="2" t="s">
        <v>4</v>
      </c>
      <c r="B9" s="52" t="s">
        <v>5</v>
      </c>
      <c r="C9" s="112">
        <f>C10+C11+C12+C14+C15+C16+C17+C18+C19+C20+C21+C22+C23+C24+C25+C26+C13</f>
        <v>458102</v>
      </c>
      <c r="D9" s="54">
        <f>D10+D11+D12+D14+D15+D16+D17+D18+D19+D20+D21+D22+D23+D24+D25+D26</f>
        <v>0</v>
      </c>
      <c r="E9" s="54">
        <f>E10+E11+E12+E14+E15+E16+E17+E18+E19+E20+E21+E22+E23+E24+E25+E26+E13</f>
        <v>215623.4</v>
      </c>
      <c r="F9" s="54">
        <f>E9/C9*100</f>
        <v>47.06886239309149</v>
      </c>
      <c r="G9" s="2"/>
    </row>
    <row r="10" spans="1:7" ht="19.5" customHeight="1">
      <c r="A10" s="103" t="s">
        <v>6</v>
      </c>
      <c r="B10" s="60" t="s">
        <v>7</v>
      </c>
      <c r="C10" s="183">
        <v>198665</v>
      </c>
      <c r="D10" s="184"/>
      <c r="E10" s="185">
        <v>121456.2</v>
      </c>
      <c r="F10" s="74">
        <f>E10/C10*100</f>
        <v>61.13618402838949</v>
      </c>
      <c r="G10" s="75"/>
    </row>
    <row r="11" spans="1:7" ht="29.25" customHeight="1">
      <c r="A11" s="96" t="s">
        <v>110</v>
      </c>
      <c r="B11" s="56" t="s">
        <v>124</v>
      </c>
      <c r="C11" s="186">
        <v>8919</v>
      </c>
      <c r="D11" s="157"/>
      <c r="E11" s="158">
        <v>5430.6</v>
      </c>
      <c r="F11" s="57">
        <f aca="true" t="shared" si="0" ref="F11:F25">E11/C11*100</f>
        <v>60.88799192734612</v>
      </c>
      <c r="G11" s="76"/>
    </row>
    <row r="12" spans="1:7" ht="28.5" customHeight="1">
      <c r="A12" s="104" t="s">
        <v>8</v>
      </c>
      <c r="B12" s="61" t="s">
        <v>9</v>
      </c>
      <c r="C12" s="187">
        <v>27556</v>
      </c>
      <c r="D12" s="155"/>
      <c r="E12" s="156">
        <v>17348.4</v>
      </c>
      <c r="F12" s="77">
        <f t="shared" si="0"/>
        <v>62.956887792132385</v>
      </c>
      <c r="G12" s="78"/>
    </row>
    <row r="13" spans="1:7" ht="30" customHeight="1">
      <c r="A13" s="104" t="s">
        <v>8</v>
      </c>
      <c r="B13" s="61" t="s">
        <v>126</v>
      </c>
      <c r="C13" s="187">
        <v>5510</v>
      </c>
      <c r="D13" s="155"/>
      <c r="E13" s="156">
        <v>4127.9</v>
      </c>
      <c r="F13" s="57">
        <f t="shared" si="0"/>
        <v>74.91651542649727</v>
      </c>
      <c r="G13" s="78"/>
    </row>
    <row r="14" spans="1:7" ht="16.5" customHeight="1">
      <c r="A14" s="105" t="s">
        <v>10</v>
      </c>
      <c r="B14" s="62" t="s">
        <v>11</v>
      </c>
      <c r="C14" s="187">
        <v>16</v>
      </c>
      <c r="D14" s="155"/>
      <c r="E14" s="156">
        <v>16</v>
      </c>
      <c r="F14" s="79">
        <f t="shared" si="0"/>
        <v>100</v>
      </c>
      <c r="G14" s="78"/>
    </row>
    <row r="15" spans="1:7" ht="29.25" customHeight="1">
      <c r="A15" s="105" t="s">
        <v>111</v>
      </c>
      <c r="B15" s="58" t="s">
        <v>112</v>
      </c>
      <c r="C15" s="187">
        <v>1976</v>
      </c>
      <c r="D15" s="155"/>
      <c r="E15" s="156">
        <v>824.9</v>
      </c>
      <c r="F15" s="57">
        <f t="shared" si="0"/>
        <v>41.74595141700404</v>
      </c>
      <c r="G15" s="78"/>
    </row>
    <row r="16" spans="1:7" ht="16.5" customHeight="1">
      <c r="A16" s="105" t="s">
        <v>12</v>
      </c>
      <c r="B16" s="63" t="s">
        <v>13</v>
      </c>
      <c r="C16" s="187">
        <v>12352</v>
      </c>
      <c r="D16" s="155"/>
      <c r="E16" s="156">
        <v>1169.9</v>
      </c>
      <c r="F16" s="57">
        <f t="shared" si="0"/>
        <v>9.471340673575131</v>
      </c>
      <c r="G16" s="78"/>
    </row>
    <row r="17" spans="1:7" ht="15">
      <c r="A17" s="104" t="s">
        <v>14</v>
      </c>
      <c r="B17" s="64" t="s">
        <v>15</v>
      </c>
      <c r="C17" s="187">
        <v>44193</v>
      </c>
      <c r="D17" s="155"/>
      <c r="E17" s="156">
        <v>28402.1</v>
      </c>
      <c r="F17" s="57">
        <f t="shared" si="0"/>
        <v>64.26832303758513</v>
      </c>
      <c r="G17" s="78"/>
    </row>
    <row r="18" spans="1:7" ht="15">
      <c r="A18" s="104" t="s">
        <v>16</v>
      </c>
      <c r="B18" s="64" t="s">
        <v>17</v>
      </c>
      <c r="C18" s="187">
        <v>6009</v>
      </c>
      <c r="D18" s="155"/>
      <c r="E18" s="156">
        <v>3068</v>
      </c>
      <c r="F18" s="77">
        <f t="shared" si="0"/>
        <v>51.05674821101681</v>
      </c>
      <c r="G18" s="78"/>
    </row>
    <row r="19" spans="1:7" ht="28.5" customHeight="1">
      <c r="A19" s="104" t="s">
        <v>18</v>
      </c>
      <c r="B19" s="61" t="s">
        <v>86</v>
      </c>
      <c r="C19" s="187">
        <v>0</v>
      </c>
      <c r="D19" s="155"/>
      <c r="E19" s="156"/>
      <c r="F19" s="57">
        <v>0</v>
      </c>
      <c r="G19" s="78"/>
    </row>
    <row r="20" spans="1:7" ht="44.25" customHeight="1">
      <c r="A20" s="104" t="s">
        <v>19</v>
      </c>
      <c r="B20" s="61" t="s">
        <v>87</v>
      </c>
      <c r="C20" s="187">
        <v>96588.5</v>
      </c>
      <c r="D20" s="155"/>
      <c r="E20" s="156">
        <v>23243.6</v>
      </c>
      <c r="F20" s="57">
        <f t="shared" si="0"/>
        <v>24.06456255144246</v>
      </c>
      <c r="G20" s="78"/>
    </row>
    <row r="21" spans="1:7" ht="30" customHeight="1">
      <c r="A21" s="104" t="s">
        <v>20</v>
      </c>
      <c r="B21" s="61" t="s">
        <v>21</v>
      </c>
      <c r="C21" s="187">
        <v>642</v>
      </c>
      <c r="D21" s="155"/>
      <c r="E21" s="156">
        <v>2061.4</v>
      </c>
      <c r="F21" s="57">
        <f t="shared" si="0"/>
        <v>321.09034267912773</v>
      </c>
      <c r="G21" s="78"/>
    </row>
    <row r="22" spans="1:7" ht="30">
      <c r="A22" s="73" t="s">
        <v>22</v>
      </c>
      <c r="B22" s="65" t="s">
        <v>23</v>
      </c>
      <c r="C22" s="187">
        <v>1673.5</v>
      </c>
      <c r="D22" s="155"/>
      <c r="E22" s="156">
        <v>782.7</v>
      </c>
      <c r="F22" s="57">
        <f t="shared" si="0"/>
        <v>46.770242007768154</v>
      </c>
      <c r="G22" s="78"/>
    </row>
    <row r="23" spans="1:7" ht="30">
      <c r="A23" s="73" t="s">
        <v>24</v>
      </c>
      <c r="B23" s="61" t="s">
        <v>25</v>
      </c>
      <c r="C23" s="187">
        <v>49855</v>
      </c>
      <c r="D23" s="155"/>
      <c r="E23" s="156">
        <v>5340.8</v>
      </c>
      <c r="F23" s="57">
        <f t="shared" si="0"/>
        <v>10.712666733527229</v>
      </c>
      <c r="G23" s="78"/>
    </row>
    <row r="24" spans="1:7" ht="15">
      <c r="A24" s="105" t="s">
        <v>26</v>
      </c>
      <c r="B24" s="61" t="s">
        <v>27</v>
      </c>
      <c r="C24" s="187">
        <v>0</v>
      </c>
      <c r="D24" s="155"/>
      <c r="E24" s="156">
        <v>0</v>
      </c>
      <c r="F24" s="57">
        <v>0</v>
      </c>
      <c r="G24" s="78"/>
    </row>
    <row r="25" spans="1:7" ht="15.75" customHeight="1">
      <c r="A25" s="73" t="s">
        <v>28</v>
      </c>
      <c r="B25" s="61" t="s">
        <v>29</v>
      </c>
      <c r="C25" s="187">
        <v>4147</v>
      </c>
      <c r="D25" s="155"/>
      <c r="E25" s="156">
        <v>2350.9</v>
      </c>
      <c r="F25" s="57">
        <f t="shared" si="0"/>
        <v>56.68917289606945</v>
      </c>
      <c r="G25" s="78"/>
    </row>
    <row r="26" spans="1:7" ht="15.75" thickBot="1">
      <c r="A26" s="106" t="s">
        <v>30</v>
      </c>
      <c r="B26" s="66" t="s">
        <v>31</v>
      </c>
      <c r="C26" s="188">
        <v>0</v>
      </c>
      <c r="D26" s="189"/>
      <c r="E26" s="190">
        <v>0</v>
      </c>
      <c r="F26" s="77"/>
      <c r="G26" s="80"/>
    </row>
    <row r="27" spans="1:7" ht="21" customHeight="1" thickBot="1">
      <c r="A27" s="107" t="s">
        <v>32</v>
      </c>
      <c r="B27" s="67" t="s">
        <v>33</v>
      </c>
      <c r="C27" s="151">
        <f>C28+C37+C38+C36</f>
        <v>992075.5</v>
      </c>
      <c r="D27" s="151">
        <f>D28+D37+D38</f>
        <v>0</v>
      </c>
      <c r="E27" s="151">
        <f>E28+E37+E38+E36</f>
        <v>617633</v>
      </c>
      <c r="F27" s="81">
        <f>E27/C27*100</f>
        <v>62.25665284547396</v>
      </c>
      <c r="G27" s="82"/>
    </row>
    <row r="28" spans="1:7" ht="28.5" customHeight="1" thickBot="1">
      <c r="A28" s="108" t="s">
        <v>34</v>
      </c>
      <c r="B28" s="68" t="s">
        <v>35</v>
      </c>
      <c r="C28" s="191">
        <f>C29+C31+C34+C35</f>
        <v>948686.5</v>
      </c>
      <c r="D28" s="191">
        <f>D29+D31+D34+D35</f>
        <v>0</v>
      </c>
      <c r="E28" s="191">
        <f>E29+E31+E34+E35</f>
        <v>618760.7</v>
      </c>
      <c r="F28" s="83">
        <f>E28/C28*100</f>
        <v>65.222884482914</v>
      </c>
      <c r="G28" s="82"/>
    </row>
    <row r="29" spans="1:7" ht="30">
      <c r="A29" s="72" t="s">
        <v>36</v>
      </c>
      <c r="B29" s="69" t="s">
        <v>88</v>
      </c>
      <c r="C29" s="153">
        <v>0</v>
      </c>
      <c r="D29" s="153"/>
      <c r="E29" s="154">
        <v>0</v>
      </c>
      <c r="F29" s="74">
        <v>0</v>
      </c>
      <c r="G29" s="84"/>
    </row>
    <row r="30" spans="1:7" ht="30" customHeight="1">
      <c r="A30" s="72" t="s">
        <v>90</v>
      </c>
      <c r="B30" s="59" t="s">
        <v>89</v>
      </c>
      <c r="C30" s="192">
        <v>0</v>
      </c>
      <c r="D30" s="192"/>
      <c r="E30" s="193">
        <v>0</v>
      </c>
      <c r="F30" s="85">
        <v>0</v>
      </c>
      <c r="G30" s="84"/>
    </row>
    <row r="31" spans="1:7" ht="43.5" customHeight="1" thickBot="1">
      <c r="A31" s="73" t="s">
        <v>37</v>
      </c>
      <c r="B31" s="61" t="s">
        <v>127</v>
      </c>
      <c r="C31" s="155">
        <v>451361</v>
      </c>
      <c r="D31" s="155"/>
      <c r="E31" s="156">
        <v>311777.6</v>
      </c>
      <c r="F31" s="57">
        <f>E31/C31*100</f>
        <v>69.07499761831438</v>
      </c>
      <c r="G31" s="78"/>
    </row>
    <row r="32" spans="1:11" ht="60.75" thickBot="1">
      <c r="A32" s="73" t="s">
        <v>91</v>
      </c>
      <c r="B32" s="61" t="s">
        <v>129</v>
      </c>
      <c r="C32" s="194">
        <v>938.6</v>
      </c>
      <c r="D32" s="194"/>
      <c r="E32" s="195">
        <v>938.6</v>
      </c>
      <c r="F32" s="57">
        <v>0</v>
      </c>
      <c r="G32" s="78"/>
      <c r="J32" s="113"/>
      <c r="K32" s="114"/>
    </row>
    <row r="33" spans="1:11" ht="12.75" customHeight="1" hidden="1">
      <c r="A33" s="73"/>
      <c r="B33" s="64"/>
      <c r="C33" s="155"/>
      <c r="D33" s="155"/>
      <c r="E33" s="156">
        <v>148733.9</v>
      </c>
      <c r="F33" s="77" t="e">
        <f>E33/C33*100</f>
        <v>#DIV/0!</v>
      </c>
      <c r="G33" s="78"/>
      <c r="K33" s="114"/>
    </row>
    <row r="34" spans="1:11" ht="30" customHeight="1">
      <c r="A34" s="73" t="s">
        <v>38</v>
      </c>
      <c r="B34" s="64" t="s">
        <v>128</v>
      </c>
      <c r="C34" s="155">
        <v>478748.5</v>
      </c>
      <c r="D34" s="155"/>
      <c r="E34" s="156">
        <v>306983.1</v>
      </c>
      <c r="F34" s="86">
        <f>E34/C34*100</f>
        <v>64.12199724907754</v>
      </c>
      <c r="G34" s="78"/>
      <c r="K34" s="114"/>
    </row>
    <row r="35" spans="1:7" ht="21" customHeight="1">
      <c r="A35" s="73" t="s">
        <v>39</v>
      </c>
      <c r="B35" s="70" t="s">
        <v>116</v>
      </c>
      <c r="C35" s="155">
        <v>18577</v>
      </c>
      <c r="D35" s="155"/>
      <c r="E35" s="196">
        <v>0</v>
      </c>
      <c r="F35" s="57">
        <v>0</v>
      </c>
      <c r="G35" s="78"/>
    </row>
    <row r="36" spans="1:7" ht="30.75" customHeight="1">
      <c r="A36" s="118" t="s">
        <v>40</v>
      </c>
      <c r="B36" s="119" t="s">
        <v>92</v>
      </c>
      <c r="C36" s="197">
        <v>44514.2</v>
      </c>
      <c r="D36" s="197"/>
      <c r="E36" s="197">
        <v>0</v>
      </c>
      <c r="F36" s="120">
        <v>0</v>
      </c>
      <c r="G36" s="121"/>
    </row>
    <row r="37" spans="1:9" ht="91.5" customHeight="1">
      <c r="A37" s="118" t="s">
        <v>113</v>
      </c>
      <c r="B37" s="119" t="s">
        <v>114</v>
      </c>
      <c r="C37" s="198">
        <v>12.5</v>
      </c>
      <c r="D37" s="198"/>
      <c r="E37" s="198">
        <v>12.5</v>
      </c>
      <c r="F37" s="122">
        <v>0</v>
      </c>
      <c r="G37" s="123"/>
      <c r="I37" s="111"/>
    </row>
    <row r="38" spans="1:9" ht="60" customHeight="1" thickBot="1">
      <c r="A38" s="115" t="s">
        <v>93</v>
      </c>
      <c r="B38" s="116" t="s">
        <v>94</v>
      </c>
      <c r="C38" s="199">
        <v>-1137.7</v>
      </c>
      <c r="D38" s="199"/>
      <c r="E38" s="199">
        <v>-1140.2</v>
      </c>
      <c r="F38" s="83">
        <v>0</v>
      </c>
      <c r="G38" s="117"/>
      <c r="I38" s="111"/>
    </row>
    <row r="39" spans="1:7" ht="29.25" customHeight="1" thickBot="1">
      <c r="A39" s="109" t="s">
        <v>41</v>
      </c>
      <c r="B39" s="71" t="s">
        <v>42</v>
      </c>
      <c r="C39" s="200">
        <v>0</v>
      </c>
      <c r="D39" s="200"/>
      <c r="E39" s="201">
        <v>0</v>
      </c>
      <c r="F39" s="77">
        <v>0</v>
      </c>
      <c r="G39" s="76"/>
    </row>
    <row r="40" spans="1:7" ht="18" customHeight="1" thickBot="1">
      <c r="A40" s="137" t="s">
        <v>43</v>
      </c>
      <c r="B40" s="138"/>
      <c r="C40" s="151">
        <f>C9+C27</f>
        <v>1450177.5</v>
      </c>
      <c r="D40" s="151">
        <f>D9+D27</f>
        <v>0</v>
      </c>
      <c r="E40" s="151">
        <f>E9+E27</f>
        <v>833256.4</v>
      </c>
      <c r="F40" s="81">
        <f>E40/C40*100</f>
        <v>57.45892485575042</v>
      </c>
      <c r="G40" s="82"/>
    </row>
    <row r="41" spans="1:7" ht="18" customHeight="1">
      <c r="A41" s="100"/>
      <c r="B41" s="100"/>
      <c r="C41" s="201"/>
      <c r="D41" s="201"/>
      <c r="E41" s="201"/>
      <c r="F41" s="101"/>
      <c r="G41" s="102"/>
    </row>
    <row r="42" spans="1:7" ht="18" customHeight="1">
      <c r="A42" s="100"/>
      <c r="B42" s="100"/>
      <c r="C42" s="201"/>
      <c r="D42" s="201"/>
      <c r="E42" s="201"/>
      <c r="F42" s="101"/>
      <c r="G42" s="102"/>
    </row>
    <row r="43" spans="1:7" ht="18" customHeight="1">
      <c r="A43" s="100"/>
      <c r="B43" s="100"/>
      <c r="C43" s="201"/>
      <c r="D43" s="201"/>
      <c r="E43" s="201"/>
      <c r="F43" s="101"/>
      <c r="G43" s="102"/>
    </row>
    <row r="44" spans="1:7" ht="18" customHeight="1">
      <c r="A44" s="100"/>
      <c r="B44" s="100"/>
      <c r="C44" s="87"/>
      <c r="D44" s="87"/>
      <c r="E44" s="87"/>
      <c r="F44" s="101"/>
      <c r="G44" s="102"/>
    </row>
    <row r="45" spans="1:7" ht="14.25" customHeight="1">
      <c r="A45" s="1"/>
      <c r="B45" s="1"/>
      <c r="C45" s="1"/>
      <c r="D45" s="1"/>
      <c r="E45" s="1"/>
      <c r="F45" s="1"/>
      <c r="G45" s="1"/>
    </row>
    <row r="46" spans="1:7" ht="15" hidden="1">
      <c r="A46" s="1"/>
      <c r="B46" s="1"/>
      <c r="C46" s="1"/>
      <c r="D46" s="1"/>
      <c r="E46" s="1"/>
      <c r="F46" s="1"/>
      <c r="G46" s="1"/>
    </row>
    <row r="47" spans="1:7" ht="15">
      <c r="A47" s="133" t="s">
        <v>130</v>
      </c>
      <c r="B47" s="133"/>
      <c r="C47" s="1"/>
      <c r="D47" s="1"/>
      <c r="E47" s="1"/>
      <c r="F47" s="1"/>
      <c r="G47" s="1"/>
    </row>
    <row r="48" spans="1:7" ht="15">
      <c r="A48" s="1" t="s">
        <v>131</v>
      </c>
      <c r="B48" s="1"/>
      <c r="C48" s="1"/>
      <c r="D48" s="1"/>
      <c r="E48" s="1" t="s">
        <v>115</v>
      </c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 t="s">
        <v>121</v>
      </c>
      <c r="B50" s="1" t="s">
        <v>117</v>
      </c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  <row r="52" ht="15">
      <c r="B52" s="1"/>
    </row>
  </sheetData>
  <sheetProtection/>
  <mergeCells count="13">
    <mergeCell ref="A47:B47"/>
    <mergeCell ref="E6:E8"/>
    <mergeCell ref="F6:F8"/>
    <mergeCell ref="G6:G8"/>
    <mergeCell ref="A40:B40"/>
    <mergeCell ref="A6:A8"/>
    <mergeCell ref="B6:B8"/>
    <mergeCell ref="C6:C8"/>
    <mergeCell ref="D6:D8"/>
    <mergeCell ref="B2:G2"/>
    <mergeCell ref="A3:G3"/>
    <mergeCell ref="A4:G4"/>
    <mergeCell ref="E5:G5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41">
      <selection activeCell="A1" sqref="A1:G58"/>
    </sheetView>
  </sheetViews>
  <sheetFormatPr defaultColWidth="9.140625" defaultRowHeight="12.75"/>
  <cols>
    <col min="1" max="1" width="5.8515625" style="0" customWidth="1"/>
    <col min="2" max="2" width="62.7109375" style="0" customWidth="1"/>
    <col min="3" max="3" width="11.28125" style="0" customWidth="1"/>
    <col min="4" max="4" width="1.1484375" style="0" hidden="1" customWidth="1"/>
    <col min="5" max="5" width="11.00390625" style="0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1" t="s">
        <v>44</v>
      </c>
      <c r="F1" s="1"/>
      <c r="G1" s="1"/>
    </row>
    <row r="2" spans="1:7" ht="18" customHeight="1">
      <c r="A2" s="1"/>
      <c r="B2" s="139"/>
      <c r="C2" s="139"/>
      <c r="D2" s="139"/>
      <c r="E2" s="139"/>
      <c r="F2" s="139"/>
      <c r="G2" s="139"/>
    </row>
    <row r="3" spans="1:7" ht="15">
      <c r="A3" s="131" t="s">
        <v>102</v>
      </c>
      <c r="B3" s="131"/>
      <c r="C3" s="131"/>
      <c r="D3" s="131"/>
      <c r="E3" s="131"/>
      <c r="F3" s="131"/>
      <c r="G3" s="131"/>
    </row>
    <row r="4" spans="1:7" ht="15">
      <c r="A4" s="131" t="s">
        <v>132</v>
      </c>
      <c r="B4" s="131"/>
      <c r="C4" s="131"/>
      <c r="D4" s="131"/>
      <c r="E4" s="131"/>
      <c r="F4" s="131"/>
      <c r="G4" s="131"/>
    </row>
    <row r="5" spans="1:7" ht="15.75" thickBot="1">
      <c r="A5" s="1"/>
      <c r="B5" s="1"/>
      <c r="C5" s="1"/>
      <c r="D5" s="1"/>
      <c r="E5" s="140" t="s">
        <v>45</v>
      </c>
      <c r="F5" s="140"/>
      <c r="G5" s="140"/>
    </row>
    <row r="6" spans="1:7" ht="91.5" customHeight="1" thickBot="1">
      <c r="A6" s="3" t="s">
        <v>46</v>
      </c>
      <c r="B6" s="3" t="s">
        <v>47</v>
      </c>
      <c r="C6" s="3" t="s">
        <v>82</v>
      </c>
      <c r="D6" s="91" t="s">
        <v>48</v>
      </c>
      <c r="E6" s="3" t="s">
        <v>49</v>
      </c>
      <c r="F6" s="3" t="s">
        <v>50</v>
      </c>
      <c r="G6" s="3" t="s">
        <v>83</v>
      </c>
    </row>
    <row r="7" spans="1:7" ht="15" thickBot="1">
      <c r="A7" s="26">
        <v>100</v>
      </c>
      <c r="B7" s="30" t="s">
        <v>51</v>
      </c>
      <c r="C7" s="6">
        <f>C8+C9+C10+C12+C13+C14+C15+C11</f>
        <v>85191.5</v>
      </c>
      <c r="D7" s="6">
        <f>D8+D9+D10+D12+D13+D14+D15</f>
        <v>0</v>
      </c>
      <c r="E7" s="6">
        <f>E8+E9+E10+E12+E13+E14+E15</f>
        <v>46268.3</v>
      </c>
      <c r="F7" s="6">
        <f>F8+F9+F10+F12+F13+F14+F15</f>
        <v>0</v>
      </c>
      <c r="G7" s="6">
        <f>E7/C7%</f>
        <v>54.3109347763568</v>
      </c>
    </row>
    <row r="8" spans="1:7" ht="15">
      <c r="A8" s="7">
        <v>102</v>
      </c>
      <c r="B8" s="8" t="s">
        <v>80</v>
      </c>
      <c r="C8" s="9">
        <v>2050</v>
      </c>
      <c r="D8" s="10"/>
      <c r="E8" s="9">
        <v>1188.7</v>
      </c>
      <c r="F8" s="10"/>
      <c r="G8" s="11">
        <f aca="true" t="shared" si="0" ref="G8:G21">E8/C8%</f>
        <v>57.985365853658536</v>
      </c>
    </row>
    <row r="9" spans="1:7" ht="30">
      <c r="A9" s="12">
        <v>103</v>
      </c>
      <c r="B9" s="13" t="s">
        <v>52</v>
      </c>
      <c r="C9" s="141">
        <v>3339.6</v>
      </c>
      <c r="D9" s="142"/>
      <c r="E9" s="141">
        <v>1594.9</v>
      </c>
      <c r="F9" s="142"/>
      <c r="G9" s="141">
        <f t="shared" si="0"/>
        <v>47.75721643310576</v>
      </c>
    </row>
    <row r="10" spans="1:7" ht="30">
      <c r="A10" s="12">
        <v>104</v>
      </c>
      <c r="B10" s="13" t="s">
        <v>81</v>
      </c>
      <c r="C10" s="141">
        <v>33041.8</v>
      </c>
      <c r="D10" s="142"/>
      <c r="E10" s="141">
        <v>19112.9</v>
      </c>
      <c r="F10" s="142"/>
      <c r="G10" s="143">
        <f t="shared" si="0"/>
        <v>57.844608949875614</v>
      </c>
    </row>
    <row r="11" spans="1:7" ht="15">
      <c r="A11" s="14">
        <v>105</v>
      </c>
      <c r="B11" s="110" t="s">
        <v>122</v>
      </c>
      <c r="C11" s="144">
        <v>31.6</v>
      </c>
      <c r="D11" s="145"/>
      <c r="E11" s="144">
        <v>0</v>
      </c>
      <c r="F11" s="145"/>
      <c r="G11" s="141">
        <v>0</v>
      </c>
    </row>
    <row r="12" spans="1:7" ht="45" customHeight="1">
      <c r="A12" s="14">
        <v>106</v>
      </c>
      <c r="B12" s="88" t="s">
        <v>105</v>
      </c>
      <c r="C12" s="144">
        <v>12192.7</v>
      </c>
      <c r="D12" s="145"/>
      <c r="E12" s="144">
        <v>7402.2</v>
      </c>
      <c r="F12" s="145"/>
      <c r="G12" s="141">
        <f t="shared" si="0"/>
        <v>60.710097025269214</v>
      </c>
    </row>
    <row r="13" spans="1:7" ht="21" customHeight="1">
      <c r="A13" s="89">
        <v>107</v>
      </c>
      <c r="B13" s="90" t="s">
        <v>120</v>
      </c>
      <c r="C13" s="146">
        <v>0</v>
      </c>
      <c r="D13" s="147"/>
      <c r="E13" s="146">
        <v>0</v>
      </c>
      <c r="F13" s="147"/>
      <c r="G13" s="148">
        <v>0</v>
      </c>
    </row>
    <row r="14" spans="1:7" ht="15">
      <c r="A14" s="14">
        <v>111</v>
      </c>
      <c r="B14" s="15" t="s">
        <v>106</v>
      </c>
      <c r="C14" s="144">
        <v>347.2</v>
      </c>
      <c r="D14" s="145"/>
      <c r="E14" s="144">
        <v>0</v>
      </c>
      <c r="F14" s="145"/>
      <c r="G14" s="141">
        <f t="shared" si="0"/>
        <v>0</v>
      </c>
    </row>
    <row r="15" spans="1:7" ht="15.75" thickBot="1">
      <c r="A15" s="16">
        <v>113</v>
      </c>
      <c r="B15" s="17" t="s">
        <v>54</v>
      </c>
      <c r="C15" s="149">
        <v>34188.6</v>
      </c>
      <c r="D15" s="150"/>
      <c r="E15" s="149">
        <v>16969.6</v>
      </c>
      <c r="F15" s="150"/>
      <c r="G15" s="149">
        <f t="shared" si="0"/>
        <v>49.63525853647122</v>
      </c>
    </row>
    <row r="16" spans="1:7" ht="29.25" thickBot="1">
      <c r="A16" s="18">
        <v>300</v>
      </c>
      <c r="B16" s="19" t="s">
        <v>123</v>
      </c>
      <c r="C16" s="151">
        <f>C17+C18+C19</f>
        <v>14951</v>
      </c>
      <c r="D16" s="151">
        <f>D17+D18+D19</f>
        <v>0</v>
      </c>
      <c r="E16" s="151">
        <f>E17+E18+E19</f>
        <v>6582.200000000001</v>
      </c>
      <c r="F16" s="152"/>
      <c r="G16" s="151">
        <f t="shared" si="0"/>
        <v>44.02514881947697</v>
      </c>
    </row>
    <row r="17" spans="1:7" ht="30" customHeight="1">
      <c r="A17" s="94">
        <v>309</v>
      </c>
      <c r="B17" s="92" t="s">
        <v>95</v>
      </c>
      <c r="C17" s="153">
        <v>12072</v>
      </c>
      <c r="D17" s="154"/>
      <c r="E17" s="153">
        <v>5528</v>
      </c>
      <c r="F17" s="154"/>
      <c r="G17" s="153">
        <f t="shared" si="0"/>
        <v>45.79191517561299</v>
      </c>
    </row>
    <row r="18" spans="1:7" ht="15">
      <c r="A18" s="95">
        <v>310</v>
      </c>
      <c r="B18" s="92" t="s">
        <v>55</v>
      </c>
      <c r="C18" s="155">
        <v>1885</v>
      </c>
      <c r="D18" s="156"/>
      <c r="E18" s="155">
        <v>734.1</v>
      </c>
      <c r="F18" s="156"/>
      <c r="G18" s="155">
        <f t="shared" si="0"/>
        <v>38.94429708222812</v>
      </c>
    </row>
    <row r="19" spans="1:7" ht="30.75" thickBot="1">
      <c r="A19" s="96">
        <v>314</v>
      </c>
      <c r="B19" s="93" t="s">
        <v>96</v>
      </c>
      <c r="C19" s="157">
        <v>994</v>
      </c>
      <c r="D19" s="158"/>
      <c r="E19" s="157">
        <v>320.1</v>
      </c>
      <c r="F19" s="158"/>
      <c r="G19" s="157">
        <f t="shared" si="0"/>
        <v>32.203219315895375</v>
      </c>
    </row>
    <row r="20" spans="1:7" ht="15" thickBot="1">
      <c r="A20" s="18">
        <v>400</v>
      </c>
      <c r="B20" s="22" t="s">
        <v>56</v>
      </c>
      <c r="C20" s="50">
        <f>C21+C22+C23+C24+C25+C26+C27</f>
        <v>117927.70000000001</v>
      </c>
      <c r="D20" s="50">
        <f>D21+D22+D23+D24+D25+D26+D27</f>
        <v>0</v>
      </c>
      <c r="E20" s="50">
        <f>E21+E22+E23+E24+E25+E26+E27</f>
        <v>14060.6</v>
      </c>
      <c r="F20" s="159"/>
      <c r="G20" s="50">
        <f t="shared" si="0"/>
        <v>11.923068117159922</v>
      </c>
    </row>
    <row r="21" spans="1:7" ht="15">
      <c r="A21" s="23">
        <v>405</v>
      </c>
      <c r="B21" s="97" t="s">
        <v>57</v>
      </c>
      <c r="C21" s="160">
        <v>1240.6</v>
      </c>
      <c r="D21" s="161"/>
      <c r="E21" s="160">
        <v>0</v>
      </c>
      <c r="F21" s="161"/>
      <c r="G21" s="160">
        <f t="shared" si="0"/>
        <v>0</v>
      </c>
    </row>
    <row r="22" spans="1:7" ht="15">
      <c r="A22" s="20">
        <v>406</v>
      </c>
      <c r="B22" s="55" t="s">
        <v>58</v>
      </c>
      <c r="C22" s="162">
        <v>1908.2</v>
      </c>
      <c r="D22" s="163"/>
      <c r="E22" s="162">
        <v>329.1</v>
      </c>
      <c r="F22" s="163"/>
      <c r="G22" s="143">
        <f aca="true" t="shared" si="1" ref="G22:G31">E22/C22%</f>
        <v>17.246619851168642</v>
      </c>
    </row>
    <row r="23" spans="1:7" ht="15">
      <c r="A23" s="20">
        <v>407</v>
      </c>
      <c r="B23" s="8" t="s">
        <v>59</v>
      </c>
      <c r="C23" s="162">
        <v>456.5</v>
      </c>
      <c r="D23" s="163"/>
      <c r="E23" s="162">
        <v>0</v>
      </c>
      <c r="F23" s="163"/>
      <c r="G23" s="141">
        <f t="shared" si="1"/>
        <v>0</v>
      </c>
    </row>
    <row r="24" spans="1:7" ht="15">
      <c r="A24" s="21">
        <v>408</v>
      </c>
      <c r="B24" s="24" t="s">
        <v>60</v>
      </c>
      <c r="C24" s="164">
        <v>0</v>
      </c>
      <c r="D24" s="165"/>
      <c r="E24" s="143">
        <v>0</v>
      </c>
      <c r="F24" s="165"/>
      <c r="G24" s="141">
        <v>0</v>
      </c>
    </row>
    <row r="25" spans="1:7" ht="15">
      <c r="A25" s="12">
        <v>409</v>
      </c>
      <c r="B25" s="98" t="s">
        <v>97</v>
      </c>
      <c r="C25" s="166">
        <v>107994.3</v>
      </c>
      <c r="D25" s="167"/>
      <c r="E25" s="168">
        <v>11256.5</v>
      </c>
      <c r="F25" s="168"/>
      <c r="G25" s="141">
        <f t="shared" si="1"/>
        <v>10.423235300381595</v>
      </c>
    </row>
    <row r="26" spans="1:7" ht="15">
      <c r="A26" s="12">
        <v>410</v>
      </c>
      <c r="B26" s="98" t="s">
        <v>98</v>
      </c>
      <c r="C26" s="166">
        <v>813.6</v>
      </c>
      <c r="D26" s="167"/>
      <c r="E26" s="168">
        <v>398.4</v>
      </c>
      <c r="F26" s="169"/>
      <c r="G26" s="144">
        <f t="shared" si="1"/>
        <v>48.96755162241887</v>
      </c>
    </row>
    <row r="27" spans="1:10" ht="15.75" thickBot="1">
      <c r="A27" s="99">
        <v>412</v>
      </c>
      <c r="B27" s="25" t="s">
        <v>61</v>
      </c>
      <c r="C27" s="164">
        <v>5514.5</v>
      </c>
      <c r="D27" s="165"/>
      <c r="E27" s="143">
        <v>2076.6</v>
      </c>
      <c r="F27" s="165"/>
      <c r="G27" s="149">
        <f t="shared" si="1"/>
        <v>37.65708586453894</v>
      </c>
      <c r="J27" t="s">
        <v>125</v>
      </c>
    </row>
    <row r="28" spans="1:7" ht="15" thickBot="1">
      <c r="A28" s="26">
        <v>500</v>
      </c>
      <c r="B28" s="27" t="s">
        <v>62</v>
      </c>
      <c r="C28" s="170">
        <f>C29+C30+C31+C32</f>
        <v>61330.2</v>
      </c>
      <c r="D28" s="170">
        <f>D29+D30+D31</f>
        <v>0</v>
      </c>
      <c r="E28" s="170">
        <f>E29+E30+E31</f>
        <v>20754.4</v>
      </c>
      <c r="F28" s="159"/>
      <c r="G28" s="50">
        <f t="shared" si="1"/>
        <v>33.8404244564668</v>
      </c>
    </row>
    <row r="29" spans="1:7" ht="15">
      <c r="A29" s="12">
        <v>501</v>
      </c>
      <c r="B29" s="28" t="s">
        <v>63</v>
      </c>
      <c r="C29" s="166">
        <v>7673.1</v>
      </c>
      <c r="D29" s="142"/>
      <c r="E29" s="141">
        <v>661.5</v>
      </c>
      <c r="F29" s="142"/>
      <c r="G29" s="160">
        <f t="shared" si="1"/>
        <v>8.621026703679085</v>
      </c>
    </row>
    <row r="30" spans="1:7" ht="15">
      <c r="A30" s="12">
        <v>502</v>
      </c>
      <c r="B30" s="28" t="s">
        <v>64</v>
      </c>
      <c r="C30" s="166">
        <v>27529.6</v>
      </c>
      <c r="D30" s="142"/>
      <c r="E30" s="141">
        <v>12931.6</v>
      </c>
      <c r="F30" s="142"/>
      <c r="G30" s="143">
        <f t="shared" si="1"/>
        <v>46.97343949784959</v>
      </c>
    </row>
    <row r="31" spans="1:7" ht="15">
      <c r="A31" s="14">
        <v>503</v>
      </c>
      <c r="B31" s="29" t="s">
        <v>65</v>
      </c>
      <c r="C31" s="144">
        <v>26106.5</v>
      </c>
      <c r="D31" s="145"/>
      <c r="E31" s="144">
        <v>7161.3</v>
      </c>
      <c r="F31" s="145"/>
      <c r="G31" s="141">
        <f t="shared" si="1"/>
        <v>27.431099534598665</v>
      </c>
    </row>
    <row r="32" spans="1:7" ht="15.75" thickBot="1">
      <c r="A32" s="14">
        <v>505</v>
      </c>
      <c r="B32" s="29" t="s">
        <v>66</v>
      </c>
      <c r="C32" s="144">
        <v>21</v>
      </c>
      <c r="D32" s="145"/>
      <c r="E32" s="144">
        <v>0</v>
      </c>
      <c r="F32" s="145"/>
      <c r="G32" s="171">
        <v>0</v>
      </c>
    </row>
    <row r="33" spans="1:7" ht="15" thickBot="1">
      <c r="A33" s="26">
        <v>600</v>
      </c>
      <c r="B33" s="30" t="s">
        <v>67</v>
      </c>
      <c r="C33" s="50">
        <v>969.7</v>
      </c>
      <c r="D33" s="159"/>
      <c r="E33" s="50">
        <v>13.2</v>
      </c>
      <c r="F33" s="159"/>
      <c r="G33" s="50">
        <f aca="true" t="shared" si="2" ref="G33:G46">E33/C33%</f>
        <v>1.3612457461070433</v>
      </c>
    </row>
    <row r="34" spans="1:7" ht="15" thickBot="1">
      <c r="A34" s="4">
        <v>700</v>
      </c>
      <c r="B34" s="5" t="s">
        <v>68</v>
      </c>
      <c r="C34" s="172">
        <f>C35+C36+C37+C38</f>
        <v>1012623</v>
      </c>
      <c r="D34" s="172">
        <f>D35+D36+D37+D38</f>
        <v>0</v>
      </c>
      <c r="E34" s="172">
        <f>E35+E36+E37+E38</f>
        <v>602671.6</v>
      </c>
      <c r="F34" s="173"/>
      <c r="G34" s="50">
        <f t="shared" si="2"/>
        <v>59.515890909055</v>
      </c>
    </row>
    <row r="35" spans="1:7" ht="15">
      <c r="A35" s="31">
        <v>701</v>
      </c>
      <c r="B35" s="32" t="s">
        <v>69</v>
      </c>
      <c r="C35" s="162">
        <v>268704</v>
      </c>
      <c r="D35" s="163"/>
      <c r="E35" s="162">
        <v>140630.3</v>
      </c>
      <c r="F35" s="163"/>
      <c r="G35" s="174">
        <f t="shared" si="2"/>
        <v>52.336511551744664</v>
      </c>
    </row>
    <row r="36" spans="1:7" ht="15">
      <c r="A36" s="33">
        <v>702</v>
      </c>
      <c r="B36" s="34" t="s">
        <v>70</v>
      </c>
      <c r="C36" s="141">
        <v>698387.5</v>
      </c>
      <c r="D36" s="142"/>
      <c r="E36" s="141">
        <v>436174.8</v>
      </c>
      <c r="F36" s="142"/>
      <c r="G36" s="144">
        <f t="shared" si="2"/>
        <v>62.45455424101949</v>
      </c>
    </row>
    <row r="37" spans="1:7" ht="15">
      <c r="A37" s="33">
        <v>707</v>
      </c>
      <c r="B37" s="34" t="s">
        <v>71</v>
      </c>
      <c r="C37" s="141">
        <v>21573</v>
      </c>
      <c r="D37" s="142"/>
      <c r="E37" s="141">
        <v>13621.4</v>
      </c>
      <c r="F37" s="142"/>
      <c r="G37" s="144">
        <f t="shared" si="2"/>
        <v>63.1409632410884</v>
      </c>
    </row>
    <row r="38" spans="1:7" ht="15.75" thickBot="1">
      <c r="A38" s="35">
        <v>709</v>
      </c>
      <c r="B38" s="29" t="s">
        <v>72</v>
      </c>
      <c r="C38" s="144">
        <v>23958.5</v>
      </c>
      <c r="D38" s="145"/>
      <c r="E38" s="144">
        <v>12245.1</v>
      </c>
      <c r="F38" s="145"/>
      <c r="G38" s="149">
        <f t="shared" si="2"/>
        <v>51.109627063463904</v>
      </c>
    </row>
    <row r="39" spans="1:7" ht="15" thickBot="1">
      <c r="A39" s="18">
        <v>800</v>
      </c>
      <c r="B39" s="22" t="s">
        <v>73</v>
      </c>
      <c r="C39" s="50">
        <f>C40+C41</f>
        <v>69352.5</v>
      </c>
      <c r="D39" s="50">
        <f>D40+D41</f>
        <v>0</v>
      </c>
      <c r="E39" s="50">
        <f>E40+E41</f>
        <v>34180.799999999996</v>
      </c>
      <c r="F39" s="159"/>
      <c r="G39" s="50">
        <f t="shared" si="2"/>
        <v>49.28560614253271</v>
      </c>
    </row>
    <row r="40" spans="1:7" ht="15">
      <c r="A40" s="31">
        <v>801</v>
      </c>
      <c r="B40" s="32" t="s">
        <v>74</v>
      </c>
      <c r="C40" s="162">
        <v>64028.6</v>
      </c>
      <c r="D40" s="163"/>
      <c r="E40" s="162">
        <v>31286.1</v>
      </c>
      <c r="F40" s="163"/>
      <c r="G40" s="174">
        <f t="shared" si="2"/>
        <v>48.86269573284439</v>
      </c>
    </row>
    <row r="41" spans="1:7" ht="15.75" thickBot="1">
      <c r="A41" s="35">
        <v>804</v>
      </c>
      <c r="B41" s="29" t="s">
        <v>109</v>
      </c>
      <c r="C41" s="144">
        <v>5323.9</v>
      </c>
      <c r="D41" s="145"/>
      <c r="E41" s="144">
        <v>2894.7</v>
      </c>
      <c r="F41" s="145"/>
      <c r="G41" s="149">
        <f t="shared" si="2"/>
        <v>54.37179511260542</v>
      </c>
    </row>
    <row r="42" spans="1:7" ht="15" thickBot="1">
      <c r="A42" s="36">
        <v>1000</v>
      </c>
      <c r="B42" s="22" t="s">
        <v>76</v>
      </c>
      <c r="C42" s="50">
        <f>C43+C44+C45</f>
        <v>130765.7</v>
      </c>
      <c r="D42" s="50">
        <f>D43+D44+D45</f>
        <v>0</v>
      </c>
      <c r="E42" s="50">
        <f>E43+E44+E45</f>
        <v>81000.8</v>
      </c>
      <c r="F42" s="159"/>
      <c r="G42" s="50">
        <f t="shared" si="2"/>
        <v>61.94346070873326</v>
      </c>
    </row>
    <row r="43" spans="1:7" ht="15">
      <c r="A43" s="37">
        <v>1001</v>
      </c>
      <c r="B43" s="32" t="s">
        <v>103</v>
      </c>
      <c r="C43" s="162">
        <v>8210.4</v>
      </c>
      <c r="D43" s="163"/>
      <c r="E43" s="162">
        <v>4409.7</v>
      </c>
      <c r="F43" s="163"/>
      <c r="G43" s="174">
        <f t="shared" si="2"/>
        <v>53.708710903244665</v>
      </c>
    </row>
    <row r="44" spans="1:7" ht="15">
      <c r="A44" s="38">
        <v>1003</v>
      </c>
      <c r="B44" s="34" t="s">
        <v>77</v>
      </c>
      <c r="C44" s="141">
        <v>115891.5</v>
      </c>
      <c r="D44" s="142"/>
      <c r="E44" s="141">
        <v>72833.6</v>
      </c>
      <c r="F44" s="142"/>
      <c r="G44" s="144">
        <f t="shared" si="2"/>
        <v>62.84636923329149</v>
      </c>
    </row>
    <row r="45" spans="1:7" ht="15.75" thickBot="1">
      <c r="A45" s="39">
        <v>1006</v>
      </c>
      <c r="B45" s="40" t="s">
        <v>78</v>
      </c>
      <c r="C45" s="149">
        <v>6663.8</v>
      </c>
      <c r="D45" s="150"/>
      <c r="E45" s="149">
        <v>3757.5</v>
      </c>
      <c r="F45" s="150"/>
      <c r="G45" s="149">
        <f t="shared" si="2"/>
        <v>56.38674630090939</v>
      </c>
    </row>
    <row r="46" spans="1:7" ht="15" thickBot="1">
      <c r="A46" s="36">
        <v>1100</v>
      </c>
      <c r="B46" s="41" t="s">
        <v>75</v>
      </c>
      <c r="C46" s="50">
        <f>C47+C48+C49</f>
        <v>1239</v>
      </c>
      <c r="D46" s="50">
        <f>D47+D48+D49</f>
        <v>0</v>
      </c>
      <c r="E46" s="50">
        <f>E47+E48+E49</f>
        <v>165.4</v>
      </c>
      <c r="F46" s="50">
        <f>F47+F48+F49</f>
        <v>0</v>
      </c>
      <c r="G46" s="50">
        <f t="shared" si="2"/>
        <v>13.349475383373688</v>
      </c>
    </row>
    <row r="47" spans="1:7" ht="15">
      <c r="A47" s="42">
        <v>1101</v>
      </c>
      <c r="B47" s="43" t="s">
        <v>99</v>
      </c>
      <c r="C47" s="162">
        <v>0</v>
      </c>
      <c r="D47" s="175"/>
      <c r="E47" s="176">
        <v>0</v>
      </c>
      <c r="F47" s="176"/>
      <c r="G47" s="160">
        <v>0</v>
      </c>
    </row>
    <row r="48" spans="1:7" ht="15">
      <c r="A48" s="44">
        <v>1102</v>
      </c>
      <c r="B48" s="28" t="s">
        <v>100</v>
      </c>
      <c r="C48" s="141">
        <v>0</v>
      </c>
      <c r="D48" s="167"/>
      <c r="E48" s="168">
        <v>0</v>
      </c>
      <c r="F48" s="168"/>
      <c r="G48" s="143">
        <v>0</v>
      </c>
    </row>
    <row r="49" spans="1:7" ht="15.75" thickBot="1">
      <c r="A49" s="45">
        <v>1105</v>
      </c>
      <c r="B49" s="24" t="s">
        <v>104</v>
      </c>
      <c r="C49" s="144">
        <v>1239</v>
      </c>
      <c r="D49" s="177"/>
      <c r="E49" s="178">
        <v>165.4</v>
      </c>
      <c r="F49" s="178"/>
      <c r="G49" s="149">
        <f>E49/C49%</f>
        <v>13.349475383373688</v>
      </c>
    </row>
    <row r="50" spans="1:7" ht="15" thickBot="1">
      <c r="A50" s="36">
        <v>1200</v>
      </c>
      <c r="B50" s="41" t="s">
        <v>101</v>
      </c>
      <c r="C50" s="50">
        <v>0</v>
      </c>
      <c r="D50" s="179"/>
      <c r="E50" s="180">
        <v>0</v>
      </c>
      <c r="F50" s="180"/>
      <c r="G50" s="50">
        <v>0</v>
      </c>
    </row>
    <row r="51" spans="1:7" ht="15.75" thickBot="1">
      <c r="A51" s="46">
        <v>1300</v>
      </c>
      <c r="B51" s="47" t="s">
        <v>53</v>
      </c>
      <c r="C51" s="143">
        <v>1887</v>
      </c>
      <c r="D51" s="181"/>
      <c r="E51" s="182">
        <v>0</v>
      </c>
      <c r="F51" s="182"/>
      <c r="G51" s="143">
        <v>0</v>
      </c>
    </row>
    <row r="52" spans="1:7" ht="15.75" thickBot="1">
      <c r="A52" s="48"/>
      <c r="B52" s="49" t="s">
        <v>79</v>
      </c>
      <c r="C52" s="50">
        <f>C7+C16+C20+C28+C33+C34+C39+C42+C46+C50+C51</f>
        <v>1496237.3</v>
      </c>
      <c r="D52" s="50">
        <f>D7+D16+D20+D28+D33+D34+D39+D42+D46+D50</f>
        <v>0</v>
      </c>
      <c r="E52" s="50">
        <f>E7+E16+E20+E28+E39+E33+E34+E42+E46</f>
        <v>805697.3</v>
      </c>
      <c r="F52" s="51"/>
      <c r="G52" s="50">
        <f>E52/C52%</f>
        <v>53.84822982290309</v>
      </c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33" t="s">
        <v>130</v>
      </c>
      <c r="B54" s="133"/>
      <c r="C54" s="1"/>
      <c r="D54" s="1"/>
      <c r="E54" s="1"/>
      <c r="F54" s="1"/>
      <c r="G54" s="1"/>
    </row>
    <row r="55" spans="1:7" ht="15">
      <c r="A55" s="1" t="s">
        <v>131</v>
      </c>
      <c r="B55" s="1"/>
      <c r="C55" s="1"/>
      <c r="D55" s="1"/>
      <c r="E55" s="1" t="s">
        <v>115</v>
      </c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1:6" ht="15">
      <c r="A57" s="1"/>
      <c r="B57" s="1"/>
      <c r="C57" s="1"/>
      <c r="D57" s="1"/>
      <c r="E57" s="1"/>
      <c r="F57" s="1"/>
    </row>
    <row r="58" spans="1:6" ht="15">
      <c r="A58" s="1" t="s">
        <v>107</v>
      </c>
      <c r="B58" s="1"/>
      <c r="C58" s="1"/>
      <c r="D58" s="1"/>
      <c r="E58" s="1"/>
      <c r="F58" s="1"/>
    </row>
  </sheetData>
  <sheetProtection/>
  <mergeCells count="5">
    <mergeCell ref="A54:B54"/>
    <mergeCell ref="B2:G2"/>
    <mergeCell ref="A3:G3"/>
    <mergeCell ref="A4:G4"/>
    <mergeCell ref="E5:G5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ПолковенковаСВ</cp:lastModifiedBy>
  <cp:lastPrinted>2016-08-08T04:10:13Z</cp:lastPrinted>
  <dcterms:created xsi:type="dcterms:W3CDTF">1996-10-08T23:32:33Z</dcterms:created>
  <dcterms:modified xsi:type="dcterms:W3CDTF">2016-08-08T04:20:16Z</dcterms:modified>
  <cp:category/>
  <cp:version/>
  <cp:contentType/>
  <cp:contentStatus/>
</cp:coreProperties>
</file>